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éparateurs BP diplômés" sheetId="1" r:id="rId1"/>
  </sheets>
  <definedNames>
    <definedName name="_xlnm.Print_Area" localSheetId="0">'Préparateurs BP diplômés'!$A$1:$I$23</definedName>
  </definedNames>
  <calcPr fullCalcOnLoad="1"/>
</workbook>
</file>

<file path=xl/comments1.xml><?xml version="1.0" encoding="utf-8"?>
<comments xmlns="http://schemas.openxmlformats.org/spreadsheetml/2006/main">
  <authors>
    <author>Armand</author>
  </authors>
  <commentList>
    <comment ref="C6" authorId="0">
      <text>
        <r>
          <rPr>
            <b/>
            <sz val="10"/>
            <rFont val="Tahoma"/>
            <family val="2"/>
          </rPr>
          <t>jj-mm-aaaa</t>
        </r>
      </text>
    </comment>
    <comment ref="C7" authorId="0">
      <text>
        <r>
          <rPr>
            <b/>
            <sz val="10"/>
            <rFont val="Tahoma"/>
            <family val="2"/>
          </rPr>
          <t>jj-mm-aaaa</t>
        </r>
      </text>
    </comment>
    <comment ref="C8" authorId="0">
      <text>
        <r>
          <rPr>
            <b/>
            <sz val="10"/>
            <rFont val="Tahoma"/>
            <family val="2"/>
          </rPr>
          <t>jj-mm-aaaa</t>
        </r>
      </text>
    </comment>
    <comment ref="C9" authorId="0">
      <text>
        <r>
          <rPr>
            <b/>
            <sz val="10"/>
            <rFont val="Tahoma"/>
            <family val="2"/>
          </rPr>
          <t>jj-mm-aaaa</t>
        </r>
      </text>
    </comment>
    <comment ref="D6" authorId="0">
      <text>
        <r>
          <rPr>
            <b/>
            <sz val="10"/>
            <rFont val="Tahoma"/>
            <family val="2"/>
          </rPr>
          <t>jj-mm-aaaa</t>
        </r>
      </text>
    </comment>
    <comment ref="D7" authorId="0">
      <text>
        <r>
          <rPr>
            <b/>
            <sz val="10"/>
            <rFont val="Tahoma"/>
            <family val="2"/>
          </rPr>
          <t>jj-mm-aaaa</t>
        </r>
      </text>
    </comment>
    <comment ref="D8" authorId="0">
      <text>
        <r>
          <rPr>
            <b/>
            <sz val="10"/>
            <rFont val="Tahoma"/>
            <family val="2"/>
          </rPr>
          <t>jj-mm-aaaa</t>
        </r>
      </text>
    </comment>
    <comment ref="D9" authorId="0">
      <text>
        <r>
          <rPr>
            <b/>
            <sz val="10"/>
            <rFont val="Tahoma"/>
            <family val="2"/>
          </rPr>
          <t>jj-mm-aaaa</t>
        </r>
      </text>
    </comment>
  </commentList>
</comments>
</file>

<file path=xl/sharedStrings.xml><?xml version="1.0" encoding="utf-8"?>
<sst xmlns="http://schemas.openxmlformats.org/spreadsheetml/2006/main" count="20" uniqueCount="20">
  <si>
    <t>Salaire minimum</t>
  </si>
  <si>
    <t>Le Point :</t>
  </si>
  <si>
    <t>Année de votre Diplôme :</t>
  </si>
  <si>
    <t>PHARM-EMPLOI</t>
  </si>
  <si>
    <t>Arrêt</t>
  </si>
  <si>
    <t>du</t>
  </si>
  <si>
    <t>au</t>
  </si>
  <si>
    <t>Total</t>
  </si>
  <si>
    <r>
      <t>Nombre d'années</t>
    </r>
    <r>
      <rPr>
        <sz val="14"/>
        <rFont val="Arial"/>
        <family val="2"/>
      </rPr>
      <t xml:space="preserve"> dans l'échelon précédent</t>
    </r>
  </si>
  <si>
    <r>
      <t>Cumul</t>
    </r>
    <r>
      <rPr>
        <sz val="14"/>
        <rFont val="Arial"/>
        <family val="2"/>
      </rPr>
      <t xml:space="preserve"> des années d'expérience</t>
    </r>
  </si>
  <si>
    <r>
      <t xml:space="preserve">Brut </t>
    </r>
    <r>
      <rPr>
        <b/>
        <sz val="14"/>
        <rFont val="Arial"/>
        <family val="2"/>
      </rPr>
      <t>Horaire</t>
    </r>
  </si>
  <si>
    <r>
      <t>Brut mensuel</t>
    </r>
    <r>
      <rPr>
        <sz val="14"/>
        <rFont val="Arial"/>
        <family val="2"/>
      </rPr>
      <t xml:space="preserve">       </t>
    </r>
    <r>
      <rPr>
        <sz val="9"/>
        <rFont val="Arial"/>
        <family val="2"/>
      </rPr>
      <t>pour 151,67H/mois</t>
    </r>
  </si>
  <si>
    <r>
      <t xml:space="preserve">Calendrier des augmentations de coefficient               </t>
    </r>
    <r>
      <rPr>
        <sz val="8"/>
        <rFont val="Arial"/>
        <family val="2"/>
      </rPr>
      <t>(date anniversaire du diplôme)</t>
    </r>
  </si>
  <si>
    <r>
      <t>Durée</t>
    </r>
    <r>
      <rPr>
        <sz val="8"/>
        <color indexed="10"/>
        <rFont val="Arial"/>
        <family val="2"/>
      </rPr>
      <t xml:space="preserve"> en années</t>
    </r>
  </si>
  <si>
    <r>
      <t>Assimilé Cadre</t>
    </r>
    <r>
      <rPr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(décidé par le titulaire)</t>
    </r>
  </si>
  <si>
    <r>
      <t>Coefficient</t>
    </r>
    <r>
      <rPr>
        <sz val="14"/>
        <rFont val="Arial"/>
        <family val="2"/>
      </rPr>
      <t xml:space="preserve"> </t>
    </r>
    <r>
      <rPr>
        <b/>
        <sz val="14"/>
        <color indexed="16"/>
        <rFont val="Arial"/>
        <family val="2"/>
      </rPr>
      <t>BP</t>
    </r>
    <r>
      <rPr>
        <sz val="14"/>
        <rFont val="Arial"/>
        <family val="2"/>
      </rPr>
      <t xml:space="preserve"> diplômé</t>
    </r>
  </si>
  <si>
    <t>1er Mars 2016</t>
  </si>
  <si>
    <r>
      <t>Net mensuel</t>
    </r>
    <r>
      <rPr>
        <sz val="16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approximatif -23%</t>
    </r>
  </si>
  <si>
    <r>
      <t xml:space="preserve">Ce tableau ne tient compte </t>
    </r>
    <r>
      <rPr>
        <b/>
        <i/>
        <sz val="9"/>
        <color indexed="14"/>
        <rFont val="Arial"/>
        <family val="2"/>
      </rPr>
      <t>que de l'expérience</t>
    </r>
    <r>
      <rPr>
        <i/>
        <sz val="9"/>
        <color indexed="14"/>
        <rFont val="Arial"/>
        <family val="2"/>
      </rPr>
      <t>, pas de l'ancienneté.</t>
    </r>
  </si>
  <si>
    <r>
      <t xml:space="preserve">Calcul de votre </t>
    </r>
    <r>
      <rPr>
        <b/>
        <u val="single"/>
        <sz val="17"/>
        <color indexed="10"/>
        <rFont val="Arial Narrow"/>
        <family val="2"/>
      </rPr>
      <t>Coefficient</t>
    </r>
    <r>
      <rPr>
        <b/>
        <u val="single"/>
        <sz val="17"/>
        <color indexed="16"/>
        <rFont val="Arial Narrow"/>
        <family val="2"/>
      </rPr>
      <t xml:space="preserve"> et </t>
    </r>
    <r>
      <rPr>
        <b/>
        <u val="single"/>
        <sz val="17"/>
        <color indexed="10"/>
        <rFont val="Arial Narrow"/>
        <family val="2"/>
      </rPr>
      <t>Salaire minimum</t>
    </r>
    <r>
      <rPr>
        <b/>
        <u val="single"/>
        <sz val="17"/>
        <color indexed="16"/>
        <rFont val="Arial Narrow"/>
        <family val="2"/>
      </rPr>
      <t xml:space="preserve"> selon votre expérience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</si>
</sst>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mmm\-yyyy"/>
    <numFmt numFmtId="169" formatCode="0.0"/>
    <numFmt numFmtId="170" formatCode="dd\-mm\-yyyy"/>
    <numFmt numFmtId="171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Tahoma"/>
      <family val="2"/>
    </font>
    <font>
      <sz val="10"/>
      <color indexed="16"/>
      <name val="Arial"/>
      <family val="2"/>
    </font>
    <font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sz val="10"/>
      <color indexed="16"/>
      <name val="Arial"/>
      <family val="2"/>
    </font>
    <font>
      <sz val="8"/>
      <color indexed="10"/>
      <name val="Arial"/>
      <family val="2"/>
    </font>
    <font>
      <b/>
      <i/>
      <sz val="20"/>
      <color indexed="18"/>
      <name val="Swis721 Blk BT"/>
      <family val="0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20"/>
      <name val="Arial"/>
      <family val="2"/>
    </font>
    <font>
      <i/>
      <sz val="14"/>
      <color indexed="20"/>
      <name val="Arial"/>
      <family val="2"/>
    </font>
    <font>
      <i/>
      <sz val="9"/>
      <color indexed="14"/>
      <name val="Arial"/>
      <family val="2"/>
    </font>
    <font>
      <b/>
      <i/>
      <sz val="9"/>
      <color indexed="14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7"/>
      <color indexed="10"/>
      <name val="Arial Narrow"/>
      <family val="2"/>
    </font>
    <font>
      <b/>
      <u val="single"/>
      <sz val="17"/>
      <color indexed="16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44" fontId="7" fillId="2" borderId="2" xfId="15" applyFont="1" applyFill="1" applyBorder="1" applyAlignment="1" applyProtection="1">
      <alignment horizontal="center"/>
      <protection/>
    </xf>
    <xf numFmtId="44" fontId="7" fillId="2" borderId="3" xfId="15" applyFont="1" applyFill="1" applyBorder="1" applyAlignment="1" applyProtection="1">
      <alignment horizontal="center"/>
      <protection/>
    </xf>
    <xf numFmtId="44" fontId="7" fillId="2" borderId="4" xfId="15" applyFont="1" applyFill="1" applyBorder="1" applyAlignment="1" applyProtection="1">
      <alignment horizontal="center"/>
      <protection/>
    </xf>
    <xf numFmtId="44" fontId="7" fillId="2" borderId="5" xfId="15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44" fontId="7" fillId="2" borderId="6" xfId="15" applyFont="1" applyFill="1" applyBorder="1" applyAlignment="1" applyProtection="1">
      <alignment horizontal="center"/>
      <protection/>
    </xf>
    <xf numFmtId="44" fontId="7" fillId="2" borderId="7" xfId="15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6" fillId="2" borderId="0" xfId="0" applyFont="1" applyFill="1" applyAlignment="1" applyProtection="1">
      <alignment horizontal="center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21" fillId="2" borderId="7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center"/>
      <protection/>
    </xf>
    <xf numFmtId="1" fontId="23" fillId="2" borderId="8" xfId="0" applyNumberFormat="1" applyFont="1" applyFill="1" applyBorder="1" applyAlignment="1" applyProtection="1">
      <alignment horizontal="center"/>
      <protection/>
    </xf>
    <xf numFmtId="0" fontId="19" fillId="2" borderId="5" xfId="0" applyFont="1" applyFill="1" applyBorder="1" applyAlignment="1" applyProtection="1">
      <alignment horizontal="center"/>
      <protection/>
    </xf>
    <xf numFmtId="0" fontId="20" fillId="2" borderId="5" xfId="0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2" fontId="14" fillId="2" borderId="0" xfId="0" applyNumberFormat="1" applyFont="1" applyFill="1" applyAlignment="1" applyProtection="1">
      <alignment horizontal="center"/>
      <protection/>
    </xf>
    <xf numFmtId="2" fontId="24" fillId="2" borderId="0" xfId="0" applyNumberFormat="1" applyFont="1" applyFill="1" applyAlignment="1" applyProtection="1">
      <alignment horizontal="center"/>
      <protection/>
    </xf>
    <xf numFmtId="2" fontId="24" fillId="2" borderId="9" xfId="0" applyNumberFormat="1" applyFont="1" applyFill="1" applyBorder="1" applyAlignment="1" applyProtection="1">
      <alignment horizontal="center"/>
      <protection/>
    </xf>
    <xf numFmtId="0" fontId="28" fillId="2" borderId="2" xfId="0" applyFont="1" applyFill="1" applyBorder="1" applyAlignment="1" applyProtection="1">
      <alignment horizontal="center"/>
      <protection/>
    </xf>
    <xf numFmtId="0" fontId="28" fillId="2" borderId="4" xfId="0" applyFont="1" applyFill="1" applyBorder="1" applyAlignment="1" applyProtection="1">
      <alignment horizontal="center"/>
      <protection/>
    </xf>
    <xf numFmtId="0" fontId="29" fillId="2" borderId="6" xfId="0" applyFont="1" applyFill="1" applyBorder="1" applyAlignment="1" applyProtection="1">
      <alignment horizontal="center"/>
      <protection/>
    </xf>
    <xf numFmtId="170" fontId="16" fillId="2" borderId="0" xfId="0" applyNumberFormat="1" applyFont="1" applyFill="1" applyAlignment="1" applyProtection="1">
      <alignment horizontal="center"/>
      <protection locked="0"/>
    </xf>
    <xf numFmtId="167" fontId="35" fillId="2" borderId="10" xfId="0" applyNumberFormat="1" applyFont="1" applyFill="1" applyBorder="1" applyAlignment="1" applyProtection="1">
      <alignment horizontal="center"/>
      <protection/>
    </xf>
    <xf numFmtId="167" fontId="35" fillId="2" borderId="11" xfId="0" applyNumberFormat="1" applyFont="1" applyFill="1" applyBorder="1" applyAlignment="1" applyProtection="1">
      <alignment horizontal="center"/>
      <protection/>
    </xf>
    <xf numFmtId="167" fontId="35" fillId="2" borderId="12" xfId="0" applyNumberFormat="1" applyFont="1" applyFill="1" applyBorder="1" applyAlignment="1" applyProtection="1">
      <alignment horizontal="center"/>
      <protection/>
    </xf>
    <xf numFmtId="0" fontId="19" fillId="2" borderId="12" xfId="0" applyFont="1" applyFill="1" applyBorder="1" applyAlignment="1" applyProtection="1" quotePrefix="1">
      <alignment horizontal="center" vertical="center" wrapText="1"/>
      <protection/>
    </xf>
    <xf numFmtId="0" fontId="37" fillId="2" borderId="0" xfId="0" applyFont="1" applyFill="1" applyAlignment="1" applyProtection="1" quotePrefix="1">
      <alignment horizontal="left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0" fillId="2" borderId="7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 horizontal="center"/>
      <protection/>
    </xf>
    <xf numFmtId="0" fontId="28" fillId="2" borderId="13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9" fillId="2" borderId="14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20" fillId="2" borderId="14" xfId="0" applyFont="1" applyFill="1" applyBorder="1" applyAlignment="1" applyProtection="1">
      <alignment horizontal="center" vertical="center" wrapText="1"/>
      <protection/>
    </xf>
    <xf numFmtId="0" fontId="17" fillId="2" borderId="17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26" fillId="3" borderId="8" xfId="0" applyFont="1" applyFill="1" applyBorder="1" applyAlignment="1" applyProtection="1">
      <alignment horizontal="center" vertical="center"/>
      <protection/>
    </xf>
    <xf numFmtId="0" fontId="26" fillId="3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171" fontId="6" fillId="2" borderId="21" xfId="0" applyNumberFormat="1" applyFont="1" applyFill="1" applyBorder="1" applyAlignment="1" applyProtection="1">
      <alignment horizontal="center" vertical="center"/>
      <protection/>
    </xf>
    <xf numFmtId="171" fontId="6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 quotePrefix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31" fillId="2" borderId="0" xfId="0" applyFont="1" applyFill="1" applyAlignment="1" applyProtection="1" quotePrefix="1">
      <alignment horizontal="center" wrapText="1"/>
      <protection/>
    </xf>
    <xf numFmtId="0" fontId="31" fillId="2" borderId="0" xfId="0" applyFont="1" applyFill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RowColHeaders="0" tabSelected="1" workbookViewId="0" topLeftCell="A1">
      <selection activeCell="D3" sqref="D3"/>
    </sheetView>
  </sheetViews>
  <sheetFormatPr defaultColWidth="11.421875" defaultRowHeight="12.75"/>
  <cols>
    <col min="1" max="1" width="3.140625" style="1" customWidth="1"/>
    <col min="2" max="2" width="16.421875" style="1" customWidth="1"/>
    <col min="3" max="3" width="23.57421875" style="1" customWidth="1"/>
    <col min="4" max="4" width="18.28125" style="1" customWidth="1"/>
    <col min="5" max="5" width="22.57421875" style="1" customWidth="1"/>
    <col min="6" max="6" width="14.140625" style="1" customWidth="1"/>
    <col min="7" max="7" width="17.57421875" style="1" customWidth="1"/>
    <col min="8" max="8" width="17.7109375" style="1" customWidth="1"/>
    <col min="9" max="16384" width="11.421875" style="1" customWidth="1"/>
  </cols>
  <sheetData>
    <row r="1" spans="1:14" s="8" customFormat="1" ht="32.25" customHeight="1">
      <c r="A1" s="10"/>
      <c r="B1" s="49" t="s">
        <v>19</v>
      </c>
      <c r="C1" s="11"/>
      <c r="D1" s="11"/>
      <c r="E1" s="11"/>
      <c r="F1" s="11"/>
      <c r="G1" s="64" t="s">
        <v>3</v>
      </c>
      <c r="H1" s="65"/>
      <c r="I1" s="10"/>
      <c r="J1" s="7"/>
      <c r="K1" s="7"/>
      <c r="L1" s="7"/>
      <c r="M1" s="7"/>
      <c r="N1" s="7"/>
    </row>
    <row r="2" spans="1:14" ht="5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4"/>
      <c r="K2" s="4"/>
      <c r="L2" s="4"/>
      <c r="M2" s="4"/>
      <c r="N2" s="4"/>
    </row>
    <row r="3" spans="1:14" s="3" customFormat="1" ht="27" thickBot="1">
      <c r="A3" s="13"/>
      <c r="B3" s="53" t="s">
        <v>2</v>
      </c>
      <c r="C3" s="53"/>
      <c r="D3" s="9">
        <v>2002</v>
      </c>
      <c r="E3" s="13"/>
      <c r="F3" s="5"/>
      <c r="G3" s="5"/>
      <c r="H3" s="5"/>
      <c r="I3" s="13"/>
      <c r="J3" s="5"/>
      <c r="K3" s="5"/>
      <c r="L3" s="5"/>
      <c r="M3" s="5"/>
      <c r="N3" s="5"/>
    </row>
    <row r="4" spans="1:14" ht="3.75" customHeight="1">
      <c r="A4" s="12"/>
      <c r="B4" s="14"/>
      <c r="C4" s="14"/>
      <c r="D4" s="15"/>
      <c r="E4" s="12"/>
      <c r="F4" s="12"/>
      <c r="G4" s="12"/>
      <c r="H4" s="12"/>
      <c r="I4" s="12"/>
      <c r="J4" s="4"/>
      <c r="K4" s="4"/>
      <c r="L4" s="4"/>
      <c r="M4" s="4"/>
      <c r="N4" s="4"/>
    </row>
    <row r="5" spans="1:14" s="29" customFormat="1" ht="14.25" customHeight="1">
      <c r="A5" s="26"/>
      <c r="B5" s="37" t="s">
        <v>4</v>
      </c>
      <c r="C5" s="37" t="s">
        <v>5</v>
      </c>
      <c r="D5" s="27" t="s">
        <v>6</v>
      </c>
      <c r="E5" s="37" t="s">
        <v>13</v>
      </c>
      <c r="F5" s="26"/>
      <c r="G5" s="72" t="s">
        <v>18</v>
      </c>
      <c r="H5" s="73"/>
      <c r="I5" s="26"/>
      <c r="J5" s="28"/>
      <c r="K5" s="28"/>
      <c r="L5" s="28"/>
      <c r="M5" s="28"/>
      <c r="N5" s="28"/>
    </row>
    <row r="6" spans="1:14" s="25" customFormat="1" ht="12.75">
      <c r="A6" s="23"/>
      <c r="B6" s="30">
        <v>1</v>
      </c>
      <c r="C6" s="44">
        <v>38353</v>
      </c>
      <c r="D6" s="44">
        <v>38353</v>
      </c>
      <c r="E6" s="39">
        <f>(D6-C6)/365</f>
        <v>0</v>
      </c>
      <c r="F6" s="23"/>
      <c r="G6" s="73"/>
      <c r="H6" s="73"/>
      <c r="I6" s="23"/>
      <c r="J6" s="24"/>
      <c r="K6" s="24"/>
      <c r="L6" s="24"/>
      <c r="M6" s="24"/>
      <c r="N6" s="24"/>
    </row>
    <row r="7" spans="1:14" s="25" customFormat="1" ht="12.75">
      <c r="A7" s="23"/>
      <c r="B7" s="30">
        <v>2</v>
      </c>
      <c r="C7" s="44">
        <v>38353</v>
      </c>
      <c r="D7" s="44">
        <v>38353</v>
      </c>
      <c r="E7" s="39">
        <f>(D7-C7)/365</f>
        <v>0</v>
      </c>
      <c r="F7" s="23"/>
      <c r="G7" s="23"/>
      <c r="H7" s="23"/>
      <c r="I7" s="23"/>
      <c r="J7" s="24"/>
      <c r="K7" s="24"/>
      <c r="L7" s="24"/>
      <c r="M7" s="24"/>
      <c r="N7" s="24"/>
    </row>
    <row r="8" spans="1:14" s="25" customFormat="1" ht="12.75">
      <c r="A8" s="23"/>
      <c r="B8" s="30">
        <v>3</v>
      </c>
      <c r="C8" s="44">
        <v>38353</v>
      </c>
      <c r="D8" s="44">
        <v>38353</v>
      </c>
      <c r="E8" s="39">
        <f>(D8-C8)/365</f>
        <v>0</v>
      </c>
      <c r="F8" s="23"/>
      <c r="G8" s="23"/>
      <c r="H8" s="23"/>
      <c r="I8" s="23"/>
      <c r="J8" s="24"/>
      <c r="K8" s="24"/>
      <c r="L8" s="24"/>
      <c r="M8" s="24"/>
      <c r="N8" s="24"/>
    </row>
    <row r="9" spans="1:14" s="25" customFormat="1" ht="12.75" customHeight="1">
      <c r="A9" s="23"/>
      <c r="B9" s="30">
        <v>4</v>
      </c>
      <c r="C9" s="44">
        <v>38353</v>
      </c>
      <c r="D9" s="44">
        <v>38353</v>
      </c>
      <c r="E9" s="40">
        <f>(D9-C9)/365</f>
        <v>0</v>
      </c>
      <c r="F9" s="66" t="s">
        <v>1</v>
      </c>
      <c r="G9" s="68">
        <v>4.355</v>
      </c>
      <c r="H9" s="70" t="s">
        <v>16</v>
      </c>
      <c r="I9" s="23"/>
      <c r="J9" s="24"/>
      <c r="K9" s="24"/>
      <c r="L9" s="24"/>
      <c r="M9" s="24"/>
      <c r="N9" s="24"/>
    </row>
    <row r="10" spans="1:14" s="29" customFormat="1" ht="15.75">
      <c r="A10" s="26"/>
      <c r="B10" s="37" t="s">
        <v>7</v>
      </c>
      <c r="C10" s="37"/>
      <c r="D10" s="27"/>
      <c r="E10" s="38">
        <f>SUM(E6:E9)</f>
        <v>0</v>
      </c>
      <c r="F10" s="67"/>
      <c r="G10" s="69"/>
      <c r="H10" s="71"/>
      <c r="I10" s="26"/>
      <c r="J10" s="28"/>
      <c r="K10" s="28"/>
      <c r="L10" s="28"/>
      <c r="M10" s="28"/>
      <c r="N10" s="28"/>
    </row>
    <row r="11" spans="1:14" ht="4.5" customHeight="1" thickBot="1">
      <c r="A11" s="12"/>
      <c r="B11" s="14"/>
      <c r="C11" s="14"/>
      <c r="D11" s="15"/>
      <c r="E11" s="12"/>
      <c r="F11" s="12"/>
      <c r="G11" s="12"/>
      <c r="H11" s="12"/>
      <c r="I11" s="12"/>
      <c r="J11" s="4"/>
      <c r="K11" s="4"/>
      <c r="L11" s="4"/>
      <c r="M11" s="4"/>
      <c r="N11" s="4"/>
    </row>
    <row r="12" spans="1:14" ht="25.5" customHeight="1">
      <c r="A12" s="12"/>
      <c r="B12" s="57" t="s">
        <v>15</v>
      </c>
      <c r="C12" s="59" t="s">
        <v>8</v>
      </c>
      <c r="D12" s="61" t="s">
        <v>9</v>
      </c>
      <c r="E12" s="62" t="s">
        <v>12</v>
      </c>
      <c r="F12" s="50" t="s">
        <v>0</v>
      </c>
      <c r="G12" s="51"/>
      <c r="H12" s="52"/>
      <c r="I12" s="12"/>
      <c r="J12" s="4"/>
      <c r="K12" s="4"/>
      <c r="L12" s="4"/>
      <c r="M12" s="4"/>
      <c r="N12" s="4"/>
    </row>
    <row r="13" spans="1:14" s="3" customFormat="1" ht="57" customHeight="1" thickBot="1">
      <c r="A13" s="13"/>
      <c r="B13" s="58"/>
      <c r="C13" s="60"/>
      <c r="D13" s="60"/>
      <c r="E13" s="63"/>
      <c r="F13" s="31" t="s">
        <v>10</v>
      </c>
      <c r="G13" s="32" t="s">
        <v>11</v>
      </c>
      <c r="H13" s="48" t="s">
        <v>17</v>
      </c>
      <c r="I13" s="13"/>
      <c r="J13" s="5"/>
      <c r="K13" s="5"/>
      <c r="L13" s="5"/>
      <c r="M13" s="5"/>
      <c r="N13" s="5"/>
    </row>
    <row r="14" spans="1:14" ht="20.25">
      <c r="A14" s="12"/>
      <c r="B14" s="41">
        <v>230</v>
      </c>
      <c r="C14" s="33"/>
      <c r="D14" s="33"/>
      <c r="E14" s="34">
        <f>D3</f>
        <v>2002</v>
      </c>
      <c r="F14" s="16">
        <f aca="true" t="shared" si="0" ref="F14:F21">$G$9*B14/100</f>
        <v>10.0165</v>
      </c>
      <c r="G14" s="17">
        <f>F14*151.67</f>
        <v>1519.202555</v>
      </c>
      <c r="H14" s="45">
        <f>G14*0.77</f>
        <v>1169.7859673500002</v>
      </c>
      <c r="I14" s="12"/>
      <c r="J14" s="4"/>
      <c r="K14" s="4"/>
      <c r="L14" s="4"/>
      <c r="M14" s="4"/>
      <c r="N14" s="4"/>
    </row>
    <row r="15" spans="1:14" ht="20.25">
      <c r="A15" s="12"/>
      <c r="B15" s="42">
        <v>240</v>
      </c>
      <c r="C15" s="35">
        <v>2</v>
      </c>
      <c r="D15" s="36">
        <v>2</v>
      </c>
      <c r="E15" s="34">
        <f aca="true" t="shared" si="1" ref="E15:E20">$E$14+D15+$E$10</f>
        <v>2004</v>
      </c>
      <c r="F15" s="18">
        <f t="shared" si="0"/>
        <v>10.452</v>
      </c>
      <c r="G15" s="19">
        <f aca="true" t="shared" si="2" ref="G15:G21">F15*151.67</f>
        <v>1585.2548399999998</v>
      </c>
      <c r="H15" s="46">
        <f aca="true" t="shared" si="3" ref="H15:H21">G15*0.77</f>
        <v>1220.6462267999998</v>
      </c>
      <c r="I15" s="12"/>
      <c r="J15" s="4"/>
      <c r="K15" s="4"/>
      <c r="L15" s="4"/>
      <c r="M15" s="4"/>
      <c r="N15" s="4"/>
    </row>
    <row r="16" spans="1:14" ht="20.25">
      <c r="A16" s="12"/>
      <c r="B16" s="42">
        <v>260</v>
      </c>
      <c r="C16" s="35">
        <v>3</v>
      </c>
      <c r="D16" s="36">
        <v>5</v>
      </c>
      <c r="E16" s="34">
        <f t="shared" si="1"/>
        <v>2007</v>
      </c>
      <c r="F16" s="18">
        <f t="shared" si="0"/>
        <v>11.323000000000002</v>
      </c>
      <c r="G16" s="19">
        <f t="shared" si="2"/>
        <v>1717.3594100000003</v>
      </c>
      <c r="H16" s="46">
        <f t="shared" si="3"/>
        <v>1322.3667457000001</v>
      </c>
      <c r="I16" s="12"/>
      <c r="J16" s="4"/>
      <c r="K16" s="4"/>
      <c r="L16" s="4"/>
      <c r="M16" s="4"/>
      <c r="N16" s="4"/>
    </row>
    <row r="17" spans="1:14" ht="20.25">
      <c r="A17" s="12"/>
      <c r="B17" s="42">
        <v>280</v>
      </c>
      <c r="C17" s="35">
        <v>4</v>
      </c>
      <c r="D17" s="36">
        <v>9</v>
      </c>
      <c r="E17" s="34">
        <f t="shared" si="1"/>
        <v>2011</v>
      </c>
      <c r="F17" s="18">
        <f t="shared" si="0"/>
        <v>12.194</v>
      </c>
      <c r="G17" s="19">
        <f t="shared" si="2"/>
        <v>1849.46398</v>
      </c>
      <c r="H17" s="46">
        <f t="shared" si="3"/>
        <v>1424.0872646</v>
      </c>
      <c r="I17" s="12"/>
      <c r="J17" s="4"/>
      <c r="K17" s="4"/>
      <c r="L17" s="4"/>
      <c r="M17" s="4"/>
      <c r="N17" s="4"/>
    </row>
    <row r="18" spans="1:14" ht="20.25">
      <c r="A18" s="12"/>
      <c r="B18" s="42">
        <v>290</v>
      </c>
      <c r="C18" s="35">
        <v>5</v>
      </c>
      <c r="D18" s="36">
        <v>14</v>
      </c>
      <c r="E18" s="34">
        <f t="shared" si="1"/>
        <v>2016</v>
      </c>
      <c r="F18" s="18">
        <f t="shared" si="0"/>
        <v>12.6295</v>
      </c>
      <c r="G18" s="19">
        <f t="shared" si="2"/>
        <v>1915.516265</v>
      </c>
      <c r="H18" s="46">
        <f t="shared" si="3"/>
        <v>1474.94752405</v>
      </c>
      <c r="I18" s="12"/>
      <c r="J18" s="4"/>
      <c r="K18" s="4"/>
      <c r="L18" s="4"/>
      <c r="M18" s="4"/>
      <c r="N18" s="4"/>
    </row>
    <row r="19" spans="1:14" ht="20.25">
      <c r="A19" s="12"/>
      <c r="B19" s="42">
        <v>300</v>
      </c>
      <c r="C19" s="35">
        <v>6</v>
      </c>
      <c r="D19" s="36">
        <v>20</v>
      </c>
      <c r="E19" s="34">
        <f t="shared" si="1"/>
        <v>2022</v>
      </c>
      <c r="F19" s="18">
        <f t="shared" si="0"/>
        <v>13.065000000000003</v>
      </c>
      <c r="G19" s="19">
        <f t="shared" si="2"/>
        <v>1981.5685500000002</v>
      </c>
      <c r="H19" s="46">
        <f t="shared" si="3"/>
        <v>1525.8077835000001</v>
      </c>
      <c r="I19" s="12"/>
      <c r="J19" s="4"/>
      <c r="K19" s="4"/>
      <c r="L19" s="4"/>
      <c r="M19" s="4"/>
      <c r="N19" s="4"/>
    </row>
    <row r="20" spans="1:14" ht="20.25">
      <c r="A20" s="12"/>
      <c r="B20" s="42">
        <v>310</v>
      </c>
      <c r="C20" s="35">
        <v>7</v>
      </c>
      <c r="D20" s="36">
        <v>27</v>
      </c>
      <c r="E20" s="34">
        <f t="shared" si="1"/>
        <v>2029</v>
      </c>
      <c r="F20" s="18">
        <f t="shared" si="0"/>
        <v>13.500500000000002</v>
      </c>
      <c r="G20" s="19">
        <f t="shared" si="2"/>
        <v>2047.6208350000002</v>
      </c>
      <c r="H20" s="46">
        <f t="shared" si="3"/>
        <v>1576.6680429500002</v>
      </c>
      <c r="I20" s="12"/>
      <c r="J20" s="4"/>
      <c r="K20" s="4"/>
      <c r="L20" s="4"/>
      <c r="M20" s="4"/>
      <c r="N20" s="4"/>
    </row>
    <row r="21" spans="1:14" s="2" customFormat="1" ht="21" thickBot="1">
      <c r="A21" s="20"/>
      <c r="B21" s="43">
        <v>330</v>
      </c>
      <c r="C21" s="54" t="s">
        <v>14</v>
      </c>
      <c r="D21" s="55"/>
      <c r="E21" s="56"/>
      <c r="F21" s="21">
        <f t="shared" si="0"/>
        <v>14.371500000000001</v>
      </c>
      <c r="G21" s="22">
        <f t="shared" si="2"/>
        <v>2179.725405</v>
      </c>
      <c r="H21" s="47">
        <f t="shared" si="3"/>
        <v>1678.38856185</v>
      </c>
      <c r="I21" s="20"/>
      <c r="J21" s="6"/>
      <c r="K21" s="6"/>
      <c r="L21" s="6"/>
      <c r="M21" s="6"/>
      <c r="N21" s="6"/>
    </row>
    <row r="22" spans="1:14" ht="20.25">
      <c r="A22" s="12"/>
      <c r="B22" s="12"/>
      <c r="C22" s="12"/>
      <c r="D22" s="12"/>
      <c r="E22" s="12"/>
      <c r="F22" s="12"/>
      <c r="G22" s="12"/>
      <c r="H22" s="12"/>
      <c r="I22" s="12"/>
      <c r="J22" s="4"/>
      <c r="K22" s="4"/>
      <c r="L22" s="4"/>
      <c r="M22" s="4"/>
      <c r="N22" s="4"/>
    </row>
    <row r="23" spans="1:14" ht="2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password="C71F" sheet="1" objects="1" scenarios="1"/>
  <mergeCells count="12">
    <mergeCell ref="G1:H1"/>
    <mergeCell ref="F9:F10"/>
    <mergeCell ref="G9:G10"/>
    <mergeCell ref="H9:H10"/>
    <mergeCell ref="G5:H6"/>
    <mergeCell ref="F12:H12"/>
    <mergeCell ref="B3:C3"/>
    <mergeCell ref="C21:E21"/>
    <mergeCell ref="B12:B13"/>
    <mergeCell ref="C12:C13"/>
    <mergeCell ref="D12:D13"/>
    <mergeCell ref="E12:E13"/>
  </mergeCells>
  <conditionalFormatting sqref="E14:E20">
    <cfRule type="cellIs" priority="1" dxfId="0" operator="lessThan" stopIfTrue="1">
      <formula>2010.99</formula>
    </cfRule>
  </conditionalFormatting>
  <printOptions/>
  <pageMargins left="0.67" right="0.5" top="0.89" bottom="1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cp:lastPrinted>2012-11-30T16:49:56Z</cp:lastPrinted>
  <dcterms:created xsi:type="dcterms:W3CDTF">2012-08-09T14:10:12Z</dcterms:created>
  <dcterms:modified xsi:type="dcterms:W3CDTF">2016-04-05T16:26:01Z</dcterms:modified>
  <cp:category/>
  <cp:version/>
  <cp:contentType/>
  <cp:contentStatus/>
</cp:coreProperties>
</file>